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1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<sst xmlns="http://schemas.openxmlformats.org/spreadsheetml/2006/main" count="53" uniqueCount="28">
  <si>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 xml:space="preserve">     2006 ethnic data</t>
  </si>
  <si>
    <t xml:space="preserve">     2006 population data</t>
  </si>
  <si>
    <t>Asian</t>
  </si>
  <si>
    <t>Black</t>
  </si>
  <si>
    <t>Blue Collar</t>
  </si>
  <si>
    <t>City Ethnic Groups</t>
  </si>
  <si>
    <t>Craftsman - Skilled</t>
  </si>
  <si>
    <t>Female</t>
  </si>
  <si>
    <t>Indian</t>
  </si>
  <si>
    <t>Laborer - Unskilled</t>
  </si>
  <si>
    <t>Latino</t>
  </si>
  <si>
    <t>Male</t>
  </si>
  <si>
    <t>Multi</t>
  </si>
  <si>
    <t>Number</t>
  </si>
  <si>
    <t>Office &amp; Clerical</t>
  </si>
  <si>
    <t>Officials &amp; Mgrs.</t>
  </si>
  <si>
    <t>Operatives - Semiskilled</t>
  </si>
  <si>
    <t>Percent</t>
  </si>
  <si>
    <t>Professionals</t>
  </si>
  <si>
    <t>Sales Workers</t>
  </si>
  <si>
    <t>Service Worker</t>
  </si>
  <si>
    <t>Technicians</t>
  </si>
  <si>
    <t>Total Minority</t>
  </si>
  <si>
    <t>Total Overall</t>
  </si>
  <si>
    <t>US Census</t>
  </si>
  <si>
    <t>White</t>
  </si>
  <si>
    <t>White Collar</t>
  </si>
  <si>
    <t>Workforce Totals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</si>
</sst>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10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Alignment="1">
      <alignment/>
    </xf>
    <xf numFmtId="164" fontId="0" fillId="0" borderId="0" xfId="0" applyAlignment="1">
      <alignment/>
    </xf>
    <xf numFmtId="3" fontId="3" fillId="0" borderId="0" xfId="0" applyAlignment="1">
      <alignment/>
    </xf>
    <xf numFmtId="164" fontId="3" fillId="0" borderId="0" xfId="0" applyAlignment="1">
      <alignment/>
    </xf>
    <xf numFmtId="0" fontId="0" fillId="0" borderId="0" xfId="0" applyAlignment="1">
      <alignment/>
    </xf>
    <xf numFmtId="3" fontId="3" fillId="0" borderId="0" xfId="0" applyAlignment="1">
      <alignment/>
    </xf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defaultGridColor="0" colorId="0" workbookViewId="0" topLeftCell="J15">
      <pane topLeftCell="A1" activePane="topLeft" state="split"/>
      <selection pane="topLeft" activeCell="O23" sqref="O23"/>
    </sheetView>
  </sheetViews>
  <sheetFormatPr defaultColWidth="9.140625" defaultRowHeight="12.75"/>
  <cols>
    <col min="1" max="1" width="18.140625" style="0" customWidth="1"/>
    <col min="2" max="2" width="21.57421875" style="0" customWidth="1"/>
    <col min="3" max="12" width="8.00390625" style="0" customWidth="1"/>
    <col min="13" max="13" width="14.00390625" style="0" customWidth="1"/>
    <col min="14" max="14" width="8.00390625" style="0" customWidth="1"/>
    <col min="15" max="15" width="9.140625" style="0" customWidth="1"/>
    <col min="16" max="16" width="8.00390625" style="0" customWidth="1"/>
    <col min="17" max="17" width="13.28125" style="0" customWidth="1"/>
    <col min="18" max="18" width="8.00390625" style="0" customWidth="1"/>
  </cols>
  <sheetData>
    <row r="1" spans="1:18" ht="12.75">
      <c r="A1" s="1"/>
      <c r="B1" s="1"/>
      <c r="C1" s="1" t="s">
        <v>3</v>
      </c>
      <c r="D1" s="1"/>
      <c r="E1" s="1" t="s">
        <v>10</v>
      </c>
      <c r="F1" s="1"/>
      <c r="G1" s="1" t="s">
        <v>8</v>
      </c>
      <c r="H1" s="1"/>
      <c r="I1" s="1" t="s">
        <v>2</v>
      </c>
      <c r="J1" s="1"/>
      <c r="K1" s="1" t="s">
        <v>12</v>
      </c>
      <c r="L1" s="1"/>
      <c r="M1" s="1" t="s">
        <v>22</v>
      </c>
      <c r="N1" s="1"/>
      <c r="O1" s="1" t="s">
        <v>25</v>
      </c>
      <c r="P1" s="1"/>
      <c r="Q1" s="1" t="s">
        <v>23</v>
      </c>
      <c r="R1" s="1"/>
    </row>
    <row r="2" spans="1:18" ht="12.75">
      <c r="A2" s="2"/>
      <c r="B2" s="2"/>
      <c r="C2" s="2" t="s">
        <v>13</v>
      </c>
      <c r="D2" s="2" t="s">
        <v>17</v>
      </c>
      <c r="E2" s="2" t="s">
        <v>13</v>
      </c>
      <c r="F2" s="2" t="s">
        <v>17</v>
      </c>
      <c r="G2" s="2" t="s">
        <v>13</v>
      </c>
      <c r="H2" s="2" t="s">
        <v>17</v>
      </c>
      <c r="I2" s="2" t="s">
        <v>13</v>
      </c>
      <c r="J2" s="2" t="s">
        <v>17</v>
      </c>
      <c r="K2" s="2" t="s">
        <v>13</v>
      </c>
      <c r="L2" s="2" t="s">
        <v>17</v>
      </c>
      <c r="M2" s="2" t="s">
        <v>13</v>
      </c>
      <c r="N2" s="2" t="s">
        <v>17</v>
      </c>
      <c r="O2" s="2" t="s">
        <v>13</v>
      </c>
      <c r="P2" s="2" t="s">
        <v>17</v>
      </c>
      <c r="Q2" s="2" t="s">
        <v>13</v>
      </c>
      <c r="R2" s="2" t="s">
        <v>17</v>
      </c>
    </row>
    <row r="3" ht="12.75">
      <c r="A3" t="s">
        <v>26</v>
      </c>
    </row>
    <row r="4" spans="1:18" ht="12.75">
      <c r="A4" t="s">
        <v>11</v>
      </c>
      <c r="B4" t="s">
        <v>15</v>
      </c>
      <c r="C4">
        <v>95</v>
      </c>
      <c r="D4" s="4">
        <f>C4/Q4</f>
        <v>0.027065527065527065</v>
      </c>
      <c r="E4">
        <v>105</v>
      </c>
      <c r="F4" s="4">
        <f>E4/Q4</f>
        <v>0.029914529914529916</v>
      </c>
      <c r="G4">
        <v>13</v>
      </c>
      <c r="H4" s="4">
        <f>G4/Q4</f>
        <v>0.003703703703703704</v>
      </c>
      <c r="I4">
        <v>70</v>
      </c>
      <c r="J4" s="4">
        <f>I4/Q4</f>
        <v>0.019943019943019943</v>
      </c>
      <c r="K4">
        <v>0</v>
      </c>
      <c r="L4" s="4">
        <f>K4/Q4</f>
        <v>0</v>
      </c>
      <c r="M4" s="3">
        <f>C4+E4+G4+I4+K4</f>
        <v>283</v>
      </c>
      <c r="N4" s="4">
        <f>M4/Q4</f>
        <v>0.08062678062678062</v>
      </c>
      <c r="O4">
        <v>3227</v>
      </c>
      <c r="P4" s="4">
        <f>O4/Q4</f>
        <v>0.9193732193732194</v>
      </c>
      <c r="Q4" s="3">
        <f>M4+O4</f>
        <v>3510</v>
      </c>
      <c r="R4" s="4">
        <f>Q4/Q4</f>
        <v>1</v>
      </c>
    </row>
    <row r="5" spans="2:18" ht="12.75">
      <c r="B5" t="s">
        <v>18</v>
      </c>
      <c r="C5">
        <v>34</v>
      </c>
      <c r="D5" s="4">
        <f>C5/Q5</f>
        <v>0.02257636122177955</v>
      </c>
      <c r="E5">
        <v>42</v>
      </c>
      <c r="F5" s="4">
        <f>E5/Q5</f>
        <v>0.027888446215139442</v>
      </c>
      <c r="G5">
        <v>9</v>
      </c>
      <c r="H5" s="4">
        <f>G5/Q5</f>
        <v>0.00597609561752988</v>
      </c>
      <c r="I5">
        <v>71</v>
      </c>
      <c r="J5" s="4">
        <f>I5/Q5</f>
        <v>0.04714475431606906</v>
      </c>
      <c r="K5">
        <v>0</v>
      </c>
      <c r="L5" s="4">
        <f>K5/Q5</f>
        <v>0</v>
      </c>
      <c r="M5" s="3">
        <f>C5+E5+G5+I5+K5</f>
        <v>156</v>
      </c>
      <c r="N5" s="4">
        <f>M5/Q5</f>
        <v>0.10358565737051793</v>
      </c>
      <c r="O5">
        <v>1350</v>
      </c>
      <c r="P5" s="4">
        <f>O5/Q5</f>
        <v>0.896414342629482</v>
      </c>
      <c r="Q5" s="3">
        <f>M5+O5</f>
        <v>1506</v>
      </c>
      <c r="R5" s="4">
        <f>Q5/Q5</f>
        <v>1</v>
      </c>
    </row>
    <row r="6" spans="2:18" ht="12.75">
      <c r="B6" t="s">
        <v>21</v>
      </c>
      <c r="C6">
        <v>29</v>
      </c>
      <c r="D6" s="4">
        <f>C6/Q6</f>
        <v>0.04341317365269461</v>
      </c>
      <c r="E6">
        <v>19</v>
      </c>
      <c r="F6" s="4">
        <f>E6/Q6</f>
        <v>0.02844311377245509</v>
      </c>
      <c r="G6">
        <v>3</v>
      </c>
      <c r="H6" s="4">
        <f>G6/Q6</f>
        <v>0.004491017964071856</v>
      </c>
      <c r="I6">
        <v>14</v>
      </c>
      <c r="J6" s="4">
        <f>I6/Q6</f>
        <v>0.020958083832335328</v>
      </c>
      <c r="K6">
        <v>0</v>
      </c>
      <c r="L6" s="4">
        <f>K6/Q6</f>
        <v>0</v>
      </c>
      <c r="M6" s="3">
        <f>C6+E6+G6+I6+K6</f>
        <v>65</v>
      </c>
      <c r="N6" s="4">
        <f>M6/Q6</f>
        <v>0.09730538922155689</v>
      </c>
      <c r="O6">
        <v>603</v>
      </c>
      <c r="P6" s="4">
        <f>O6/Q6</f>
        <v>0.9026946107784432</v>
      </c>
      <c r="Q6" s="3">
        <f>M6+O6</f>
        <v>668</v>
      </c>
      <c r="R6" s="4">
        <f>Q6/Q6</f>
        <v>1</v>
      </c>
    </row>
    <row r="7" spans="2:18" ht="12.75">
      <c r="B7" t="s">
        <v>19</v>
      </c>
      <c r="C7">
        <v>313</v>
      </c>
      <c r="D7" s="4">
        <f>C7/Q7</f>
        <v>0.04042360842050885</v>
      </c>
      <c r="E7">
        <v>513</v>
      </c>
      <c r="F7" s="4">
        <f>E7/Q7</f>
        <v>0.06625339015885316</v>
      </c>
      <c r="G7">
        <v>43</v>
      </c>
      <c r="H7" s="4">
        <f>G7/Q7</f>
        <v>0.005553403073744027</v>
      </c>
      <c r="I7">
        <v>135</v>
      </c>
      <c r="J7" s="4">
        <f>I7/Q7</f>
        <v>0.01743510267338241</v>
      </c>
      <c r="K7">
        <v>0</v>
      </c>
      <c r="L7" s="4">
        <f>K7/Q7</f>
        <v>0</v>
      </c>
      <c r="M7" s="3">
        <f>C7+E7+G7+I7+K7</f>
        <v>1004</v>
      </c>
      <c r="N7" s="4">
        <f>M7/Q7</f>
        <v>0.12966550432648843</v>
      </c>
      <c r="O7">
        <v>6739</v>
      </c>
      <c r="P7" s="4">
        <f>O7/Q7</f>
        <v>0.8703344956735115</v>
      </c>
      <c r="Q7" s="3">
        <f>M7+O7</f>
        <v>7743</v>
      </c>
      <c r="R7" s="4">
        <f>Q7/Q7</f>
        <v>1</v>
      </c>
    </row>
    <row r="8" spans="2:18" ht="12.75">
      <c r="B8" t="s">
        <v>14</v>
      </c>
      <c r="C8">
        <v>76</v>
      </c>
      <c r="D8" s="4">
        <f>C8/Q8</f>
        <v>0.0628099173553719</v>
      </c>
      <c r="E8">
        <v>120</v>
      </c>
      <c r="F8" s="4">
        <f>E8/Q8</f>
        <v>0.09917355371900827</v>
      </c>
      <c r="G8">
        <v>7</v>
      </c>
      <c r="H8" s="4">
        <f>G8/Q8</f>
        <v>0.005785123966942148</v>
      </c>
      <c r="I8">
        <v>30</v>
      </c>
      <c r="J8" s="4">
        <f>I8/Q8</f>
        <v>0.024793388429752067</v>
      </c>
      <c r="K8">
        <v>0</v>
      </c>
      <c r="L8" s="4">
        <f>K8/Q8</f>
        <v>0</v>
      </c>
      <c r="M8" s="3">
        <f>C8+E8+G8+I8+K8</f>
        <v>233</v>
      </c>
      <c r="N8" s="4">
        <f>M8/Q8</f>
        <v>0.1925619834710744</v>
      </c>
      <c r="O8">
        <v>977</v>
      </c>
      <c r="P8" s="4">
        <f>O8/Q8</f>
        <v>0.8074380165289257</v>
      </c>
      <c r="Q8" s="3">
        <f>M8+O8</f>
        <v>1210</v>
      </c>
      <c r="R8" s="4">
        <f>Q8/Q8</f>
        <v>1</v>
      </c>
    </row>
    <row r="9" spans="1:18" ht="12.75">
      <c r="A9" t="s">
        <v>7</v>
      </c>
      <c r="B9" t="s">
        <v>15</v>
      </c>
      <c r="C9">
        <v>43</v>
      </c>
      <c r="D9" s="4">
        <f>C9/Q9</f>
        <v>0.04037558685446009</v>
      </c>
      <c r="E9">
        <v>21</v>
      </c>
      <c r="F9" s="4">
        <f>E9/Q9</f>
        <v>0.01971830985915493</v>
      </c>
      <c r="G9">
        <v>6</v>
      </c>
      <c r="H9" s="4">
        <f>G9/Q9</f>
        <v>0.005633802816901409</v>
      </c>
      <c r="I9">
        <v>15</v>
      </c>
      <c r="J9" s="4">
        <f>I9/Q9</f>
        <v>0.014084507042253521</v>
      </c>
      <c r="K9">
        <v>0</v>
      </c>
      <c r="L9" s="4">
        <f>K9/Q9</f>
        <v>0</v>
      </c>
      <c r="M9" s="3">
        <f>C9+E9+G9+I9+K9</f>
        <v>85</v>
      </c>
      <c r="N9" s="4">
        <f>M9/Q9</f>
        <v>0.07981220657276995</v>
      </c>
      <c r="O9">
        <v>980</v>
      </c>
      <c r="P9" s="4">
        <f>O9/Q9</f>
        <v>0.92018779342723</v>
      </c>
      <c r="Q9" s="3">
        <f>M9+O9</f>
        <v>1065</v>
      </c>
      <c r="R9" s="4">
        <f>Q9/Q9</f>
        <v>1</v>
      </c>
    </row>
    <row r="10" spans="2:18" ht="12.75">
      <c r="B10" t="s">
        <v>18</v>
      </c>
      <c r="C10">
        <v>32</v>
      </c>
      <c r="D10" s="4">
        <f>C10/Q10</f>
        <v>0.022939068100358423</v>
      </c>
      <c r="E10">
        <v>29</v>
      </c>
      <c r="F10" s="4">
        <f>E10/Q10</f>
        <v>0.02078853046594982</v>
      </c>
      <c r="G10">
        <v>2</v>
      </c>
      <c r="H10" s="4">
        <f>G10/Q10</f>
        <v>0.0014336917562724014</v>
      </c>
      <c r="I10">
        <v>46</v>
      </c>
      <c r="J10" s="4">
        <f>I10/Q10</f>
        <v>0.032974910394265235</v>
      </c>
      <c r="K10">
        <v>0</v>
      </c>
      <c r="L10" s="4">
        <f>K10/Q10</f>
        <v>0</v>
      </c>
      <c r="M10" s="3">
        <f>C10+E10+G10+I10+K10</f>
        <v>109</v>
      </c>
      <c r="N10" s="4">
        <f>M10/Q10</f>
        <v>0.07813620071684588</v>
      </c>
      <c r="O10">
        <v>1286</v>
      </c>
      <c r="P10" s="4">
        <f>O10/Q10</f>
        <v>0.9218637992831541</v>
      </c>
      <c r="Q10" s="3">
        <f>M10+O10</f>
        <v>1395</v>
      </c>
      <c r="R10" s="4">
        <f>Q10/Q10</f>
        <v>1</v>
      </c>
    </row>
    <row r="11" spans="2:18" ht="12.75">
      <c r="B11" t="s">
        <v>21</v>
      </c>
      <c r="C11">
        <v>12</v>
      </c>
      <c r="D11" s="4">
        <f>C11/Q11</f>
        <v>0.05741626794258373</v>
      </c>
      <c r="E11">
        <v>4</v>
      </c>
      <c r="F11" s="4">
        <f>E11/Q11</f>
        <v>0.019138755980861243</v>
      </c>
      <c r="G11">
        <v>1</v>
      </c>
      <c r="H11" s="4">
        <f>G11/Q11</f>
        <v>0.004784688995215311</v>
      </c>
      <c r="I11">
        <v>8</v>
      </c>
      <c r="J11" s="4">
        <f>I11/Q11</f>
        <v>0.03827751196172249</v>
      </c>
      <c r="K11">
        <v>0</v>
      </c>
      <c r="L11" s="4">
        <f>K11/Q11</f>
        <v>0</v>
      </c>
      <c r="M11" s="3">
        <f>C11+E11+G11+I11+K11</f>
        <v>25</v>
      </c>
      <c r="N11" s="4">
        <f>M11/Q11</f>
        <v>0.11961722488038277</v>
      </c>
      <c r="O11">
        <v>184</v>
      </c>
      <c r="P11" s="4">
        <f>O11/Q11</f>
        <v>0.8803827751196173</v>
      </c>
      <c r="Q11" s="3">
        <f>M11+O11</f>
        <v>209</v>
      </c>
      <c r="R11" s="4">
        <f>Q11/Q11</f>
        <v>1</v>
      </c>
    </row>
    <row r="12" spans="2:18" ht="12.75">
      <c r="B12" t="s">
        <v>19</v>
      </c>
      <c r="C12">
        <v>69</v>
      </c>
      <c r="D12" s="4">
        <f>C12/Q12</f>
        <v>0.05219364599092285</v>
      </c>
      <c r="E12">
        <v>77</v>
      </c>
      <c r="F12" s="4">
        <f>E12/Q12</f>
        <v>0.058245083207261725</v>
      </c>
      <c r="G12">
        <v>4</v>
      </c>
      <c r="H12" s="4">
        <f>G12/Q12</f>
        <v>0.0030257186081694403</v>
      </c>
      <c r="I12">
        <v>31</v>
      </c>
      <c r="J12" s="4">
        <f>I12/Q12</f>
        <v>0.023449319213313162</v>
      </c>
      <c r="K12">
        <v>0</v>
      </c>
      <c r="L12" s="4">
        <f>K12/Q12</f>
        <v>0</v>
      </c>
      <c r="M12" s="3">
        <f>C12+E12+G12+I12+K12</f>
        <v>181</v>
      </c>
      <c r="N12" s="4">
        <f>M12/Q12</f>
        <v>0.13691376701966718</v>
      </c>
      <c r="O12">
        <v>1141</v>
      </c>
      <c r="P12" s="4">
        <f>O12/Q12</f>
        <v>0.8630862329803328</v>
      </c>
      <c r="Q12" s="3">
        <f>M12+O12</f>
        <v>1322</v>
      </c>
      <c r="R12" s="4">
        <f>Q12/Q12</f>
        <v>1</v>
      </c>
    </row>
    <row r="13" spans="2:18" ht="12.75">
      <c r="B13" t="s">
        <v>14</v>
      </c>
      <c r="C13">
        <v>469</v>
      </c>
      <c r="D13" s="4">
        <f>C13/Q13</f>
        <v>0.08370515795109762</v>
      </c>
      <c r="E13">
        <v>295</v>
      </c>
      <c r="F13" s="4">
        <f>E13/Q13</f>
        <v>0.05265036587542388</v>
      </c>
      <c r="G13">
        <v>26</v>
      </c>
      <c r="H13" s="4">
        <f>G13/Q13</f>
        <v>0.004640371229698376</v>
      </c>
      <c r="I13">
        <v>68</v>
      </c>
      <c r="J13" s="4">
        <f>I13/Q13</f>
        <v>0.012136355523826522</v>
      </c>
      <c r="K13">
        <v>0</v>
      </c>
      <c r="L13" s="4">
        <f>K13/Q13</f>
        <v>0</v>
      </c>
      <c r="M13" s="3">
        <f>C13+E13+G13+I13+K13</f>
        <v>858</v>
      </c>
      <c r="N13" s="4">
        <f>M13/Q13</f>
        <v>0.1531322505800464</v>
      </c>
      <c r="O13">
        <v>4745</v>
      </c>
      <c r="P13" s="4">
        <f>O13/Q13</f>
        <v>0.8468677494199536</v>
      </c>
      <c r="Q13" s="3">
        <f>M13+O13</f>
        <v>5603</v>
      </c>
      <c r="R13" s="4">
        <f>Q13/Q13</f>
        <v>1</v>
      </c>
    </row>
    <row r="14" ht="12.75">
      <c r="A14" t="s">
        <v>4</v>
      </c>
    </row>
    <row r="15" spans="1:18" ht="12.75">
      <c r="A15" t="s">
        <v>11</v>
      </c>
      <c r="B15" t="s">
        <v>6</v>
      </c>
      <c r="C15">
        <v>90</v>
      </c>
      <c r="D15" s="4">
        <f>C15/Q15</f>
        <v>0.054878048780487805</v>
      </c>
      <c r="E15">
        <v>106</v>
      </c>
      <c r="F15" s="4">
        <f>E15/Q15</f>
        <v>0.06463414634146342</v>
      </c>
      <c r="G15">
        <v>19</v>
      </c>
      <c r="H15" s="4">
        <f>G15/Q15</f>
        <v>0.011585365853658536</v>
      </c>
      <c r="I15">
        <v>18</v>
      </c>
      <c r="J15" s="4">
        <f>I15/Q15</f>
        <v>0.01097560975609756</v>
      </c>
      <c r="K15">
        <v>0</v>
      </c>
      <c r="L15" s="4">
        <f>K15/Q15</f>
        <v>0</v>
      </c>
      <c r="M15" s="3">
        <f>C15+E15+G15+I15+K15</f>
        <v>233</v>
      </c>
      <c r="N15" s="4">
        <f>M15/Q15</f>
        <v>0.1420731707317073</v>
      </c>
      <c r="O15">
        <v>1407</v>
      </c>
      <c r="P15" s="4">
        <f>O15/Q15</f>
        <v>0.8579268292682927</v>
      </c>
      <c r="Q15" s="3">
        <f>M15+O15</f>
        <v>1640</v>
      </c>
      <c r="R15" s="4">
        <f>Q15/Q15</f>
        <v>1</v>
      </c>
    </row>
    <row r="16" spans="2:18" ht="12.75">
      <c r="B16" t="s">
        <v>16</v>
      </c>
      <c r="C16">
        <v>416</v>
      </c>
      <c r="D16" s="4">
        <f>C16/Q16</f>
        <v>0.1372484328604421</v>
      </c>
      <c r="E16">
        <v>409</v>
      </c>
      <c r="F16" s="4">
        <f>E16/Q16</f>
        <v>0.1349389640382712</v>
      </c>
      <c r="G16">
        <v>19</v>
      </c>
      <c r="H16" s="4">
        <f>G16/Q16</f>
        <v>0.006268558231606731</v>
      </c>
      <c r="I16">
        <v>84</v>
      </c>
      <c r="J16" s="4">
        <f>I16/Q16</f>
        <v>0.02771362586605081</v>
      </c>
      <c r="K16">
        <v>0</v>
      </c>
      <c r="L16" s="4">
        <f>K16/Q16</f>
        <v>0</v>
      </c>
      <c r="M16" s="3">
        <f>C16+E16+G16+I16+K16</f>
        <v>928</v>
      </c>
      <c r="N16" s="4">
        <f>M16/Q16</f>
        <v>0.3061695809963708</v>
      </c>
      <c r="O16">
        <v>2103</v>
      </c>
      <c r="P16" s="4">
        <f>O16/Q16</f>
        <v>0.6938304190036292</v>
      </c>
      <c r="Q16" s="3">
        <f>M16+O16</f>
        <v>3031</v>
      </c>
      <c r="R16" s="4">
        <f>Q16/Q16</f>
        <v>1</v>
      </c>
    </row>
    <row r="17" spans="2:18" ht="12.75">
      <c r="B17" t="s">
        <v>9</v>
      </c>
      <c r="C17">
        <v>415</v>
      </c>
      <c r="D17" s="4">
        <f>C17/Q17</f>
        <v>0.11524576506525964</v>
      </c>
      <c r="E17">
        <v>242</v>
      </c>
      <c r="F17" s="4">
        <f>E17/Q17</f>
        <v>0.0672035545681755</v>
      </c>
      <c r="G17">
        <v>18</v>
      </c>
      <c r="H17" s="4">
        <f>G17/Q17</f>
        <v>0.004998611496806442</v>
      </c>
      <c r="I17">
        <v>67</v>
      </c>
      <c r="J17" s="4">
        <f>I17/Q17</f>
        <v>0.018605942793668426</v>
      </c>
      <c r="K17">
        <v>2</v>
      </c>
      <c r="L17" s="4">
        <f>K17/Q17</f>
        <v>0.0005554012774229381</v>
      </c>
      <c r="M17" s="3">
        <f>C17+E17+G17+I17+K17</f>
        <v>744</v>
      </c>
      <c r="N17" s="4">
        <f>M17/Q17</f>
        <v>0.20660927520133296</v>
      </c>
      <c r="O17">
        <v>2857</v>
      </c>
      <c r="P17" s="4">
        <f>O17/Q17</f>
        <v>0.793390724798667</v>
      </c>
      <c r="Q17" s="3">
        <f>M17+O17</f>
        <v>3601</v>
      </c>
      <c r="R17" s="4">
        <f>Q17/Q17</f>
        <v>1</v>
      </c>
    </row>
    <row r="18" spans="2:18" ht="12.75">
      <c r="B18" t="s">
        <v>20</v>
      </c>
      <c r="C18">
        <v>36</v>
      </c>
      <c r="D18" s="4">
        <f>C18/Q18</f>
        <v>0.15789473684210525</v>
      </c>
      <c r="E18">
        <v>22</v>
      </c>
      <c r="F18" s="4">
        <f>E18/Q18</f>
        <v>0.09649122807017543</v>
      </c>
      <c r="G18">
        <v>0</v>
      </c>
      <c r="H18" s="4">
        <f>G18/Q18</f>
        <v>0</v>
      </c>
      <c r="I18">
        <v>4</v>
      </c>
      <c r="J18" s="4">
        <f>I18/Q18</f>
        <v>0.017543859649122806</v>
      </c>
      <c r="K18">
        <v>0</v>
      </c>
      <c r="L18" s="4">
        <f>K18/Q18</f>
        <v>0</v>
      </c>
      <c r="M18" s="3">
        <f>C18+E18+G18+I18+K18</f>
        <v>62</v>
      </c>
      <c r="N18" s="4">
        <f>M18/Q18</f>
        <v>0.2719298245614035</v>
      </c>
      <c r="O18">
        <v>166</v>
      </c>
      <c r="P18" s="4">
        <f>O18/Q18</f>
        <v>0.7280701754385965</v>
      </c>
      <c r="Q18" s="3">
        <f>M18+O18</f>
        <v>228</v>
      </c>
      <c r="R18" s="4">
        <f>Q18/Q18</f>
        <v>1</v>
      </c>
    </row>
    <row r="19" spans="1:18" ht="12.75">
      <c r="A19" t="s">
        <v>7</v>
      </c>
      <c r="B19" t="s">
        <v>6</v>
      </c>
      <c r="C19">
        <v>5</v>
      </c>
      <c r="D19" s="4">
        <f>C19/Q19</f>
        <v>0.1</v>
      </c>
      <c r="E19">
        <v>4</v>
      </c>
      <c r="F19" s="4">
        <f>E19/Q19</f>
        <v>0.08</v>
      </c>
      <c r="G19">
        <v>0</v>
      </c>
      <c r="H19" s="4">
        <f>G19/Q19</f>
        <v>0</v>
      </c>
      <c r="I19">
        <v>2</v>
      </c>
      <c r="J19" s="4">
        <f>I19/Q19</f>
        <v>0.04</v>
      </c>
      <c r="K19">
        <v>0</v>
      </c>
      <c r="L19" s="4">
        <f>K19/Q19</f>
        <v>0</v>
      </c>
      <c r="M19" s="3">
        <f>C19+E19+G19+I19+K19</f>
        <v>11</v>
      </c>
      <c r="N19" s="4">
        <f>M19/Q19</f>
        <v>0.22</v>
      </c>
      <c r="O19">
        <v>39</v>
      </c>
      <c r="P19" s="4">
        <f>O19/Q19</f>
        <v>0.78</v>
      </c>
      <c r="Q19" s="3">
        <f>M19+O19</f>
        <v>50</v>
      </c>
      <c r="R19" s="4">
        <f>Q19/Q19</f>
        <v>1</v>
      </c>
    </row>
    <row r="20" spans="2:18" ht="12.75">
      <c r="B20" t="s">
        <v>16</v>
      </c>
      <c r="C20">
        <v>114</v>
      </c>
      <c r="D20" s="4">
        <f>C20/Q20</f>
        <v>0.14578005115089515</v>
      </c>
      <c r="E20">
        <v>107</v>
      </c>
      <c r="F20" s="4">
        <f>E20/Q20</f>
        <v>0.13682864450127877</v>
      </c>
      <c r="G20">
        <v>1</v>
      </c>
      <c r="H20" s="4">
        <f>G20/Q20</f>
        <v>0.0012787723785166241</v>
      </c>
      <c r="I20">
        <v>9</v>
      </c>
      <c r="J20" s="4">
        <f>I20/Q20</f>
        <v>0.011508951406649617</v>
      </c>
      <c r="K20">
        <v>0</v>
      </c>
      <c r="L20" s="4">
        <f>K20/Q20</f>
        <v>0</v>
      </c>
      <c r="M20" s="3">
        <f>C20+E20+G20+I20+K20</f>
        <v>231</v>
      </c>
      <c r="N20" s="4">
        <f>M20/Q20</f>
        <v>0.29539641943734013</v>
      </c>
      <c r="O20">
        <v>551</v>
      </c>
      <c r="P20" s="4">
        <f>O20/Q20</f>
        <v>0.7046035805626598</v>
      </c>
      <c r="Q20" s="3">
        <f>M20+O20</f>
        <v>782</v>
      </c>
      <c r="R20" s="4">
        <f>Q20/Q20</f>
        <v>1</v>
      </c>
    </row>
    <row r="21" spans="2:18" ht="12.75">
      <c r="B21" t="s">
        <v>9</v>
      </c>
      <c r="C21">
        <v>236</v>
      </c>
      <c r="D21" s="4">
        <f>C21/Q21</f>
        <v>0.07719986915276415</v>
      </c>
      <c r="E21">
        <v>302</v>
      </c>
      <c r="F21" s="4">
        <f>E21/Q21</f>
        <v>0.09878966306836769</v>
      </c>
      <c r="G21">
        <v>17</v>
      </c>
      <c r="H21" s="4">
        <f>G21/Q21</f>
        <v>0.005561007523716062</v>
      </c>
      <c r="I21">
        <v>55</v>
      </c>
      <c r="J21" s="4">
        <f>I21/Q21</f>
        <v>0.017991494929669612</v>
      </c>
      <c r="K21">
        <v>0</v>
      </c>
      <c r="L21" s="4">
        <f>K21/Q21</f>
        <v>0</v>
      </c>
      <c r="M21" s="3">
        <f>C21+E21+G21+I21+K21</f>
        <v>610</v>
      </c>
      <c r="N21" s="4">
        <f>M21/Q21</f>
        <v>0.1995420346745175</v>
      </c>
      <c r="O21">
        <v>2447</v>
      </c>
      <c r="P21" s="4">
        <f>O21/Q21</f>
        <v>0.8004579653254825</v>
      </c>
      <c r="Q21" s="3">
        <f>M21+O21</f>
        <v>3057</v>
      </c>
      <c r="R21" s="4">
        <f>Q21/Q21</f>
        <v>1</v>
      </c>
    </row>
    <row r="22" spans="2:18" ht="12.75">
      <c r="B22" t="s">
        <v>20</v>
      </c>
      <c r="C22">
        <v>49</v>
      </c>
      <c r="D22" s="4">
        <f>C22/Q22</f>
        <v>0.4049586776859504</v>
      </c>
      <c r="E22">
        <v>3</v>
      </c>
      <c r="F22" s="4">
        <f>E22/Q22</f>
        <v>0.024793388429752067</v>
      </c>
      <c r="G22">
        <v>1</v>
      </c>
      <c r="H22" s="4">
        <f>G22/Q22</f>
        <v>0.008264462809917356</v>
      </c>
      <c r="I22">
        <v>2</v>
      </c>
      <c r="J22" s="4">
        <f>I22/Q22</f>
        <v>0.01652892561983471</v>
      </c>
      <c r="K22">
        <v>0</v>
      </c>
      <c r="L22" s="4">
        <f>K22/Q22</f>
        <v>0</v>
      </c>
      <c r="M22" s="3">
        <f>C22+E22+G22+I22+K22</f>
        <v>55</v>
      </c>
      <c r="N22" s="4">
        <f>M22/Q22</f>
        <v>0.45454545454545453</v>
      </c>
      <c r="O22">
        <v>66</v>
      </c>
      <c r="P22" s="4">
        <f>O22/Q22</f>
        <v>0.5454545454545454</v>
      </c>
      <c r="Q22" s="3">
        <f>M22+O22</f>
        <v>121</v>
      </c>
      <c r="R22" s="4">
        <f>Q22/Q22</f>
        <v>1</v>
      </c>
    </row>
    <row r="23" spans="1:18" ht="12.75">
      <c r="A23" s="1" t="s">
        <v>27</v>
      </c>
      <c r="B23" s="1"/>
      <c r="C23" s="5">
        <f>SUM(C4:C22)</f>
        <v>2533</v>
      </c>
      <c r="D23" s="6">
        <f>C23/Q23</f>
        <v>0.06894205383631366</v>
      </c>
      <c r="E23" s="5">
        <f>SUM(E4:E22)</f>
        <v>2420</v>
      </c>
      <c r="F23" s="6">
        <f>E23/Q23</f>
        <v>0.06586647070030756</v>
      </c>
      <c r="G23" s="5">
        <f>SUM(G4:G22)</f>
        <v>189</v>
      </c>
      <c r="H23" s="6">
        <f>G23/Q23</f>
        <v>0.005144116926594268</v>
      </c>
      <c r="I23" s="5">
        <f>SUM(I4:I22)</f>
        <v>729</v>
      </c>
      <c r="J23" s="6">
        <f>I23/Q23</f>
        <v>0.019841593859720747</v>
      </c>
      <c r="K23" s="5">
        <f>SUM(K4:K22)</f>
        <v>2</v>
      </c>
      <c r="L23" s="6">
        <f>K23/Q23</f>
        <v>5.44350997523203E-05</v>
      </c>
      <c r="M23" s="5">
        <f>SUM(M4:M22)</f>
        <v>5873</v>
      </c>
      <c r="N23" s="6">
        <f>M23/Q23</f>
        <v>0.15984867042268855</v>
      </c>
      <c r="O23" s="5">
        <f>SUM(O4:O22)</f>
        <v>30868</v>
      </c>
      <c r="P23" s="6">
        <f>O23/Q23</f>
        <v>0.8401513295773114</v>
      </c>
      <c r="Q23" s="5">
        <f>SUM(Q4:Q22)</f>
        <v>36741</v>
      </c>
      <c r="R23" s="6">
        <f>Q23/Q23</f>
        <v>1</v>
      </c>
    </row>
    <row r="24" spans="1:18" ht="12.75">
      <c r="A24" s="1"/>
      <c r="B24" s="1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1"/>
      <c r="P24" s="6"/>
      <c r="Q24" s="5"/>
      <c r="R24" s="6"/>
    </row>
    <row r="25" spans="1:18" ht="12.75">
      <c r="A25" s="1" t="s">
        <v>5</v>
      </c>
      <c r="B25" s="9" t="s">
        <v>24</v>
      </c>
      <c r="C25" s="5">
        <f>D25*Q25</f>
        <v>38471.4</v>
      </c>
      <c r="D25" s="6">
        <v>0.275</v>
      </c>
      <c r="E25" s="5">
        <f>F25*Q25</f>
        <v>8393.76</v>
      </c>
      <c r="F25" s="6">
        <v>0.06</v>
      </c>
      <c r="G25" s="5">
        <f>H25*Q25</f>
        <v>1538.856</v>
      </c>
      <c r="H25" s="6">
        <v>0.011</v>
      </c>
      <c r="I25" s="5">
        <f>J25*Q25</f>
        <v>6435.215999999999</v>
      </c>
      <c r="J25" s="6">
        <v>0.046</v>
      </c>
      <c r="K25" s="5">
        <f>L25*Q25</f>
        <v>7974.072</v>
      </c>
      <c r="L25" s="6">
        <v>0.057</v>
      </c>
      <c r="M25" s="5">
        <f>N25*Q25</f>
        <v>62813.304000000004</v>
      </c>
      <c r="N25" s="6">
        <f>D25+F25+H25+J25+L25</f>
        <v>0.449</v>
      </c>
      <c r="O25" s="5">
        <f>P25*Q25</f>
        <v>77082.69600000001</v>
      </c>
      <c r="P25" s="6">
        <v>0.551</v>
      </c>
      <c r="Q25" s="8">
        <v>139896</v>
      </c>
      <c r="R25" s="6">
        <v>1</v>
      </c>
    </row>
    <row r="26" ht="12.75">
      <c r="B26" t="s">
        <v>1</v>
      </c>
    </row>
    <row r="27" ht="12.75">
      <c r="B27" t="s">
        <v>0</v>
      </c>
    </row>
  </sheetData>
  <sheetProtection/>
  <printOptions gridLines="1" horizontalCentered="1"/>
  <pageMargins left="0.75" right="0.75" top="1" bottom="1" header="0.5" footer="0.5"/>
  <pageSetup orientation="portrait" paperSize="9"/>
  <headerFooter alignWithMargins="0">
    <oddHeader>&amp;L&amp;"Arial,Bold"&amp;20Syracuse 2007: Minority Employment by City Contractors (25+ employees or $10,000+ contracts)</oddHeader>
    <oddFooter>&amp;L&amp;"Arial,Italic"&amp;12Sources: Onondaga/Syracuse Commission on Human Rights, 2007 Annual Report; US Census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