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1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<sst xmlns="http://schemas.openxmlformats.org/spreadsheetml/2006/main" count="53" uniqueCount="28">
  <si>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 xml:space="preserve">     2007 ethnic data</t>
  </si>
  <si>
    <t xml:space="preserve">     2007 population data</t>
  </si>
  <si>
    <t>Asian</t>
  </si>
  <si>
    <t>Black</t>
  </si>
  <si>
    <t>Blue Collar</t>
  </si>
  <si>
    <t>City Ethnic Groups</t>
  </si>
  <si>
    <t>Craftsman - Skilled</t>
  </si>
  <si>
    <t>Female</t>
  </si>
  <si>
    <t>Indian</t>
  </si>
  <si>
    <t>Laborer - Unskilled</t>
  </si>
  <si>
    <t>Latino</t>
  </si>
  <si>
    <t>Male</t>
  </si>
  <si>
    <t>Multi</t>
  </si>
  <si>
    <t>Number</t>
  </si>
  <si>
    <t>Office &amp; Clerical</t>
  </si>
  <si>
    <t>Officials &amp; Mgrs.</t>
  </si>
  <si>
    <t>Operatives - Semiskilled</t>
  </si>
  <si>
    <t>Percent</t>
  </si>
  <si>
    <t>Professionals</t>
  </si>
  <si>
    <t>Sales Workers</t>
  </si>
  <si>
    <t>Service Worker</t>
  </si>
  <si>
    <t>Technicians</t>
  </si>
  <si>
    <t>Total Minority</t>
  </si>
  <si>
    <t>Total Overall</t>
  </si>
  <si>
    <t>US Census</t>
  </si>
  <si>
    <t>White</t>
  </si>
  <si>
    <t>White Collar</t>
  </si>
  <si>
    <t>Workforce Totals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</si>
</sst>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5" fontId="0" fillId="0" borderId="0">
      <alignment/>
      <protection/>
    </xf>
  </cellStyleXfs>
  <cellXfs count="10">
    <xf numFmtId="0" fontId="0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Alignment="1">
      <alignment/>
    </xf>
    <xf numFmtId="164" fontId="0" fillId="0" borderId="0" xfId="0" applyAlignment="1">
      <alignment/>
    </xf>
    <xf numFmtId="3" fontId="3" fillId="0" borderId="0" xfId="0" applyAlignment="1">
      <alignment/>
    </xf>
    <xf numFmtId="164" fontId="3" fillId="0" borderId="0" xfId="0" applyAlignment="1">
      <alignment/>
    </xf>
    <xf numFmtId="0" fontId="0" fillId="0" borderId="0" xfId="0" applyAlignment="1">
      <alignment/>
    </xf>
    <xf numFmtId="3" fontId="3" fillId="0" borderId="0" xfId="0" applyAlignment="1">
      <alignment/>
    </xf>
    <xf numFmtId="0" fontId="0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defaultGridColor="0" colorId="0" workbookViewId="0" topLeftCell="I5">
      <pane topLeftCell="A1" activePane="topLeft" state="split"/>
      <selection pane="topLeft" activeCell="R27" sqref="R27"/>
    </sheetView>
  </sheetViews>
  <sheetFormatPr defaultColWidth="9.140625" defaultRowHeight="12.75"/>
  <cols>
    <col min="1" max="1" width="18.140625" style="0" customWidth="1"/>
    <col min="2" max="2" width="21.57421875" style="0" customWidth="1"/>
    <col min="3" max="12" width="8.00390625" style="0" customWidth="1"/>
    <col min="13" max="13" width="14.00390625" style="0" customWidth="1"/>
    <col min="14" max="16" width="8.00390625" style="0" customWidth="1"/>
    <col min="17" max="17" width="13.28125" style="0" customWidth="1"/>
    <col min="18" max="18" width="8.00390625" style="0" customWidth="1"/>
  </cols>
  <sheetData>
    <row r="1" spans="1:18" ht="12.75">
      <c r="A1" s="1"/>
      <c r="B1" s="1"/>
      <c r="C1" s="1" t="s">
        <v>3</v>
      </c>
      <c r="D1" s="1"/>
      <c r="E1" s="1" t="s">
        <v>10</v>
      </c>
      <c r="F1" s="1"/>
      <c r="G1" s="1" t="s">
        <v>8</v>
      </c>
      <c r="H1" s="1"/>
      <c r="I1" s="1" t="s">
        <v>2</v>
      </c>
      <c r="J1" s="1"/>
      <c r="K1" s="1" t="s">
        <v>12</v>
      </c>
      <c r="L1" s="1"/>
      <c r="M1" s="1" t="s">
        <v>22</v>
      </c>
      <c r="N1" s="1"/>
      <c r="O1" s="1" t="s">
        <v>25</v>
      </c>
      <c r="P1" s="1"/>
      <c r="Q1" s="1" t="s">
        <v>23</v>
      </c>
      <c r="R1" s="1"/>
    </row>
    <row r="2" spans="1:18" ht="12.75">
      <c r="A2" s="2"/>
      <c r="B2" s="2"/>
      <c r="C2" s="2" t="s">
        <v>13</v>
      </c>
      <c r="D2" s="2" t="s">
        <v>17</v>
      </c>
      <c r="E2" s="2" t="s">
        <v>13</v>
      </c>
      <c r="F2" s="2" t="s">
        <v>17</v>
      </c>
      <c r="G2" s="2" t="s">
        <v>13</v>
      </c>
      <c r="H2" s="2" t="s">
        <v>17</v>
      </c>
      <c r="I2" s="2" t="s">
        <v>13</v>
      </c>
      <c r="J2" s="2" t="s">
        <v>17</v>
      </c>
      <c r="K2" s="2" t="s">
        <v>13</v>
      </c>
      <c r="L2" s="2" t="s">
        <v>17</v>
      </c>
      <c r="M2" s="2" t="s">
        <v>13</v>
      </c>
      <c r="N2" s="2" t="s">
        <v>17</v>
      </c>
      <c r="O2" s="2" t="s">
        <v>13</v>
      </c>
      <c r="P2" s="2" t="s">
        <v>17</v>
      </c>
      <c r="Q2" s="2" t="s">
        <v>13</v>
      </c>
      <c r="R2" s="2" t="s">
        <v>17</v>
      </c>
    </row>
    <row r="3" ht="12.75">
      <c r="A3" t="s">
        <v>26</v>
      </c>
    </row>
    <row r="4" spans="1:18" ht="12.75">
      <c r="A4" t="s">
        <v>11</v>
      </c>
      <c r="B4" t="s">
        <v>15</v>
      </c>
      <c r="C4">
        <v>47</v>
      </c>
      <c r="D4" s="4">
        <f>C4/Q4</f>
        <v>0.027517564402810304</v>
      </c>
      <c r="E4">
        <v>40</v>
      </c>
      <c r="F4" s="4">
        <f>E4/Q4</f>
        <v>0.0234192037470726</v>
      </c>
      <c r="G4">
        <v>2</v>
      </c>
      <c r="H4" s="4">
        <f>G4/Q4</f>
        <v>0.00117096018735363</v>
      </c>
      <c r="I4">
        <v>48</v>
      </c>
      <c r="J4" s="4">
        <f>I4/Q4</f>
        <v>0.02810304449648712</v>
      </c>
      <c r="K4">
        <v>3</v>
      </c>
      <c r="L4" s="4">
        <f>K4/Q4</f>
        <v>0.001756440281030445</v>
      </c>
      <c r="M4" s="3">
        <f>C4+E4+G4+I4+K4</f>
        <v>140</v>
      </c>
      <c r="N4" s="4">
        <f>M4/Q4</f>
        <v>0.08196721311475409</v>
      </c>
      <c r="O4">
        <v>1568</v>
      </c>
      <c r="P4" s="4">
        <f>O4/Q4</f>
        <v>0.9180327868852459</v>
      </c>
      <c r="Q4" s="3">
        <f>M4+O4</f>
        <v>1708</v>
      </c>
      <c r="R4" s="4">
        <f>Q4/Q4</f>
        <v>1</v>
      </c>
    </row>
    <row r="5" spans="2:18" ht="12.75">
      <c r="B5" t="s">
        <v>18</v>
      </c>
      <c r="C5">
        <v>51</v>
      </c>
      <c r="D5" s="4">
        <f>C5/Q5</f>
        <v>0.05964912280701754</v>
      </c>
      <c r="E5">
        <v>43</v>
      </c>
      <c r="F5" s="4">
        <f>E5/Q5</f>
        <v>0.050292397660818715</v>
      </c>
      <c r="G5">
        <v>4</v>
      </c>
      <c r="H5" s="4">
        <f>G5/Q5</f>
        <v>0.004678362573099415</v>
      </c>
      <c r="I5">
        <v>81</v>
      </c>
      <c r="J5" s="4">
        <f>I5/Q5</f>
        <v>0.09473684210526316</v>
      </c>
      <c r="K5">
        <v>0</v>
      </c>
      <c r="L5" s="4">
        <f>K5/Q5</f>
        <v>0</v>
      </c>
      <c r="M5" s="3">
        <f>C5+E5+G5+I5+K5</f>
        <v>179</v>
      </c>
      <c r="N5" s="4">
        <f>M5/Q5</f>
        <v>0.20935672514619882</v>
      </c>
      <c r="O5">
        <v>676</v>
      </c>
      <c r="P5" s="4">
        <f>O5/Q5</f>
        <v>0.7906432748538011</v>
      </c>
      <c r="Q5" s="3">
        <f>M5+O5</f>
        <v>855</v>
      </c>
      <c r="R5" s="4">
        <f>Q5/Q5</f>
        <v>1</v>
      </c>
    </row>
    <row r="6" spans="2:18" ht="12.75">
      <c r="B6" t="s">
        <v>21</v>
      </c>
      <c r="C6">
        <v>35</v>
      </c>
      <c r="D6" s="4">
        <f>C6/Q6</f>
        <v>0.05663430420711974</v>
      </c>
      <c r="E6">
        <v>24</v>
      </c>
      <c r="F6" s="4">
        <f>E6/Q6</f>
        <v>0.038834951456310676</v>
      </c>
      <c r="G6">
        <v>2</v>
      </c>
      <c r="H6" s="4">
        <f>G6/Q6</f>
        <v>0.003236245954692557</v>
      </c>
      <c r="I6">
        <v>22</v>
      </c>
      <c r="J6" s="4">
        <f>I6/Q6</f>
        <v>0.03559870550161812</v>
      </c>
      <c r="K6">
        <v>1</v>
      </c>
      <c r="L6" s="4">
        <f>K6/Q6</f>
        <v>0.0016181229773462784</v>
      </c>
      <c r="M6" s="3">
        <f>C6+E6+G6+I6+K6</f>
        <v>84</v>
      </c>
      <c r="N6" s="4">
        <f>M6/Q6</f>
        <v>0.13592233009708737</v>
      </c>
      <c r="O6">
        <v>534</v>
      </c>
      <c r="P6" s="4">
        <f>O6/Q6</f>
        <v>0.8640776699029126</v>
      </c>
      <c r="Q6" s="3">
        <f>M6+O6</f>
        <v>618</v>
      </c>
      <c r="R6" s="4">
        <f>Q6/Q6</f>
        <v>1</v>
      </c>
    </row>
    <row r="7" spans="2:18" ht="12.75">
      <c r="B7" t="s">
        <v>19</v>
      </c>
      <c r="C7">
        <v>116</v>
      </c>
      <c r="D7" s="4">
        <f>C7/Q7</f>
        <v>0.051395657953035</v>
      </c>
      <c r="E7">
        <v>135</v>
      </c>
      <c r="F7" s="4">
        <f>E7/Q7</f>
        <v>0.05981391227292867</v>
      </c>
      <c r="G7">
        <v>6</v>
      </c>
      <c r="H7" s="4">
        <f>G7/Q7</f>
        <v>0.002658396101019052</v>
      </c>
      <c r="I7">
        <v>41</v>
      </c>
      <c r="J7" s="4">
        <f>I7/Q7</f>
        <v>0.018165706690296855</v>
      </c>
      <c r="K7">
        <v>0</v>
      </c>
      <c r="L7" s="4">
        <f>K7/Q7</f>
        <v>0</v>
      </c>
      <c r="M7" s="3">
        <f>C7+E7+G7+I7+K7</f>
        <v>298</v>
      </c>
      <c r="N7" s="4">
        <f>M7/Q7</f>
        <v>0.13203367301727958</v>
      </c>
      <c r="O7">
        <v>1959</v>
      </c>
      <c r="P7" s="4">
        <f>O7/Q7</f>
        <v>0.8679663269827205</v>
      </c>
      <c r="Q7" s="3">
        <f>M7+O7</f>
        <v>2257</v>
      </c>
      <c r="R7" s="4">
        <f>Q7/Q7</f>
        <v>1</v>
      </c>
    </row>
    <row r="8" spans="2:18" ht="12.75">
      <c r="B8" t="s">
        <v>14</v>
      </c>
      <c r="C8">
        <v>57</v>
      </c>
      <c r="D8" s="4">
        <f>C8/Q8</f>
        <v>0.07983193277310924</v>
      </c>
      <c r="E8">
        <v>54</v>
      </c>
      <c r="F8" s="4">
        <f>E8/Q8</f>
        <v>0.07563025210084033</v>
      </c>
      <c r="G8">
        <v>2</v>
      </c>
      <c r="H8" s="4">
        <f>G8/Q8</f>
        <v>0.0028011204481792717</v>
      </c>
      <c r="I8">
        <v>28</v>
      </c>
      <c r="J8" s="4">
        <f>I8/Q8</f>
        <v>0.0392156862745098</v>
      </c>
      <c r="K8">
        <v>0</v>
      </c>
      <c r="L8" s="4">
        <f>K8/Q8</f>
        <v>0</v>
      </c>
      <c r="M8" s="3">
        <f>C8+E8+G8+I8+K8</f>
        <v>141</v>
      </c>
      <c r="N8" s="4">
        <f>M8/Q8</f>
        <v>0.19747899159663865</v>
      </c>
      <c r="O8">
        <v>573</v>
      </c>
      <c r="P8" s="4">
        <f>O8/Q8</f>
        <v>0.8025210084033614</v>
      </c>
      <c r="Q8" s="3">
        <f>M8+O8</f>
        <v>714</v>
      </c>
      <c r="R8" s="4">
        <f>Q8/Q8</f>
        <v>1</v>
      </c>
    </row>
    <row r="9" spans="1:18" ht="12.75">
      <c r="A9" t="s">
        <v>7</v>
      </c>
      <c r="B9" t="s">
        <v>15</v>
      </c>
      <c r="C9">
        <v>47</v>
      </c>
      <c r="D9" s="4">
        <f>C9/Q9</f>
        <v>0.04757085020242915</v>
      </c>
      <c r="E9">
        <v>41</v>
      </c>
      <c r="F9" s="4">
        <f>E9/Q9</f>
        <v>0.04149797570850203</v>
      </c>
      <c r="G9">
        <v>1</v>
      </c>
      <c r="H9" s="4">
        <f>G9/Q9</f>
        <v>0.0010121457489878543</v>
      </c>
      <c r="I9">
        <v>25</v>
      </c>
      <c r="J9" s="4">
        <f>I9/Q9</f>
        <v>0.025303643724696356</v>
      </c>
      <c r="K9">
        <v>2</v>
      </c>
      <c r="L9" s="4">
        <f>K9/Q9</f>
        <v>0.0020242914979757085</v>
      </c>
      <c r="M9" s="3">
        <f>C9+E9+G9+I9+K9</f>
        <v>116</v>
      </c>
      <c r="N9" s="4">
        <f>M9/Q9</f>
        <v>0.11740890688259109</v>
      </c>
      <c r="O9">
        <v>872</v>
      </c>
      <c r="P9" s="4">
        <f>O9/Q9</f>
        <v>0.8825910931174089</v>
      </c>
      <c r="Q9" s="3">
        <f>M9+O9</f>
        <v>988</v>
      </c>
      <c r="R9" s="4">
        <f>Q9/Q9</f>
        <v>1</v>
      </c>
    </row>
    <row r="10" spans="2:18" ht="12.75">
      <c r="B10" t="s">
        <v>18</v>
      </c>
      <c r="C10">
        <v>67</v>
      </c>
      <c r="D10" s="4">
        <f>C10/Q10</f>
        <v>0.06950207468879668</v>
      </c>
      <c r="E10">
        <v>34</v>
      </c>
      <c r="F10" s="4">
        <f>E10/Q10</f>
        <v>0.035269709543568464</v>
      </c>
      <c r="G10">
        <v>4</v>
      </c>
      <c r="H10" s="4">
        <f>G10/Q10</f>
        <v>0.004149377593360996</v>
      </c>
      <c r="I10">
        <v>57</v>
      </c>
      <c r="J10" s="4">
        <f>I10/Q10</f>
        <v>0.05912863070539419</v>
      </c>
      <c r="K10">
        <v>0</v>
      </c>
      <c r="L10" s="4">
        <f>K10/Q10</f>
        <v>0</v>
      </c>
      <c r="M10" s="3">
        <f>C10+E10+G10+I10+K10</f>
        <v>162</v>
      </c>
      <c r="N10" s="4">
        <f>M10/Q10</f>
        <v>0.16804979253112035</v>
      </c>
      <c r="O10">
        <v>802</v>
      </c>
      <c r="P10" s="4">
        <f>O10/Q10</f>
        <v>0.8319502074688797</v>
      </c>
      <c r="Q10" s="3">
        <f>M10+O10</f>
        <v>964</v>
      </c>
      <c r="R10" s="4">
        <f>Q10/Q10</f>
        <v>1</v>
      </c>
    </row>
    <row r="11" spans="2:18" ht="12.75">
      <c r="B11" t="s">
        <v>21</v>
      </c>
      <c r="C11">
        <v>4</v>
      </c>
      <c r="D11" s="4">
        <f>C11/Q11</f>
        <v>0.05</v>
      </c>
      <c r="E11">
        <v>3</v>
      </c>
      <c r="F11" s="4">
        <f>E11/Q11</f>
        <v>0.0375</v>
      </c>
      <c r="G11">
        <v>0</v>
      </c>
      <c r="H11" s="4">
        <f>G11/Q11</f>
        <v>0</v>
      </c>
      <c r="I11">
        <v>0</v>
      </c>
      <c r="J11" s="4">
        <f>I11/Q11</f>
        <v>0</v>
      </c>
      <c r="K11">
        <v>0</v>
      </c>
      <c r="L11" s="4">
        <f>K11/Q11</f>
        <v>0</v>
      </c>
      <c r="M11" s="3">
        <f>C11+E11+G11+I11+K11</f>
        <v>7</v>
      </c>
      <c r="N11" s="4">
        <f>M11/Q11</f>
        <v>0.0875</v>
      </c>
      <c r="O11">
        <v>73</v>
      </c>
      <c r="P11" s="4">
        <f>O11/Q11</f>
        <v>0.9125</v>
      </c>
      <c r="Q11" s="3">
        <f>M11+O11</f>
        <v>80</v>
      </c>
      <c r="R11" s="4">
        <f>Q11/Q11</f>
        <v>1</v>
      </c>
    </row>
    <row r="12" spans="2:18" ht="12.75">
      <c r="B12" t="s">
        <v>19</v>
      </c>
      <c r="C12">
        <v>148</v>
      </c>
      <c r="D12" s="4">
        <f>C12/Q12</f>
        <v>0.09267376330619913</v>
      </c>
      <c r="E12">
        <v>131</v>
      </c>
      <c r="F12" s="4">
        <f>E12/Q12</f>
        <v>0.08202880400751408</v>
      </c>
      <c r="G12">
        <v>0</v>
      </c>
      <c r="H12" s="4">
        <f>G12/Q12</f>
        <v>0</v>
      </c>
      <c r="I12">
        <v>40</v>
      </c>
      <c r="J12" s="4">
        <f>I12/Q12</f>
        <v>0.025046963055729492</v>
      </c>
      <c r="K12">
        <v>2</v>
      </c>
      <c r="L12" s="4">
        <f>K12/Q12</f>
        <v>0.0012523481527864746</v>
      </c>
      <c r="M12" s="3">
        <f>C12+E12+G12+I12+K12</f>
        <v>321</v>
      </c>
      <c r="N12" s="4">
        <f>M12/Q12</f>
        <v>0.20100187852222917</v>
      </c>
      <c r="O12">
        <v>1276</v>
      </c>
      <c r="P12" s="4">
        <f>O12/Q12</f>
        <v>0.7989981214777708</v>
      </c>
      <c r="Q12" s="3">
        <f>M12+O12</f>
        <v>1597</v>
      </c>
      <c r="R12" s="4">
        <f>Q12/Q12</f>
        <v>1</v>
      </c>
    </row>
    <row r="13" spans="2:18" ht="12.75">
      <c r="B13" t="s">
        <v>14</v>
      </c>
      <c r="C13">
        <v>295</v>
      </c>
      <c r="D13" s="4">
        <f>C13/Q13</f>
        <v>0.09181450357920946</v>
      </c>
      <c r="E13">
        <v>215</v>
      </c>
      <c r="F13" s="4">
        <f>E13/Q13</f>
        <v>0.06691565515094927</v>
      </c>
      <c r="G13">
        <v>5</v>
      </c>
      <c r="H13" s="4">
        <f>G13/Q13</f>
        <v>0.001556178026766262</v>
      </c>
      <c r="I13">
        <v>68</v>
      </c>
      <c r="J13" s="4">
        <f>I13/Q13</f>
        <v>0.021164021164021163</v>
      </c>
      <c r="K13">
        <v>2</v>
      </c>
      <c r="L13" s="4">
        <f>K13/Q13</f>
        <v>0.0006224712107065049</v>
      </c>
      <c r="M13" s="3">
        <f>C13+E13+G13+I13+K13</f>
        <v>585</v>
      </c>
      <c r="N13" s="4">
        <f>M13/Q13</f>
        <v>0.18207282913165265</v>
      </c>
      <c r="O13">
        <v>2628</v>
      </c>
      <c r="P13" s="4">
        <f>O13/Q13</f>
        <v>0.8179271708683473</v>
      </c>
      <c r="Q13" s="3">
        <f>M13+O13</f>
        <v>3213</v>
      </c>
      <c r="R13" s="4">
        <f>Q13/Q13</f>
        <v>1</v>
      </c>
    </row>
    <row r="14" ht="12.75">
      <c r="A14" t="s">
        <v>4</v>
      </c>
    </row>
    <row r="15" spans="1:18" ht="12.75">
      <c r="A15" t="s">
        <v>11</v>
      </c>
      <c r="B15" t="s">
        <v>6</v>
      </c>
      <c r="C15">
        <v>41</v>
      </c>
      <c r="D15" s="4">
        <f>C15/Q15</f>
        <v>0.038825757575757576</v>
      </c>
      <c r="E15">
        <v>28</v>
      </c>
      <c r="F15" s="4">
        <f>E15/Q15</f>
        <v>0.026515151515151516</v>
      </c>
      <c r="G15">
        <v>4</v>
      </c>
      <c r="H15" s="4">
        <f>G15/Q15</f>
        <v>0.003787878787878788</v>
      </c>
      <c r="I15">
        <v>8</v>
      </c>
      <c r="J15" s="4">
        <f>I15/Q15</f>
        <v>0.007575757575757576</v>
      </c>
      <c r="K15">
        <v>1</v>
      </c>
      <c r="L15" s="4">
        <f>K15/Q15</f>
        <v>0.000946969696969697</v>
      </c>
      <c r="M15" s="3">
        <f>C15+E15+G15+I15+K15</f>
        <v>82</v>
      </c>
      <c r="N15" s="4">
        <f>M15/Q15</f>
        <v>0.07765151515151515</v>
      </c>
      <c r="O15">
        <v>974</v>
      </c>
      <c r="P15" s="4">
        <f>O15/Q15</f>
        <v>0.9223484848484849</v>
      </c>
      <c r="Q15" s="3">
        <f>M15+O15</f>
        <v>1056</v>
      </c>
      <c r="R15" s="4">
        <f>Q15/Q15</f>
        <v>1</v>
      </c>
    </row>
    <row r="16" spans="2:18" ht="12.75">
      <c r="B16" t="s">
        <v>16</v>
      </c>
      <c r="C16">
        <v>115</v>
      </c>
      <c r="D16" s="4">
        <f>C16/Q16</f>
        <v>0.08363636363636363</v>
      </c>
      <c r="E16">
        <v>101</v>
      </c>
      <c r="F16" s="4">
        <f>E16/Q16</f>
        <v>0.07345454545454545</v>
      </c>
      <c r="G16">
        <v>2</v>
      </c>
      <c r="H16" s="4">
        <f>G16/Q16</f>
        <v>0.0014545454545454545</v>
      </c>
      <c r="I16">
        <v>45</v>
      </c>
      <c r="J16" s="4">
        <f>I16/Q16</f>
        <v>0.03272727272727273</v>
      </c>
      <c r="K16">
        <v>6</v>
      </c>
      <c r="L16" s="4">
        <f>K16/Q16</f>
        <v>0.004363636363636364</v>
      </c>
      <c r="M16" s="3">
        <f>C16+E16+G16+I16+K16</f>
        <v>269</v>
      </c>
      <c r="N16" s="4">
        <f>M16/Q16</f>
        <v>0.19563636363636364</v>
      </c>
      <c r="O16">
        <v>1106</v>
      </c>
      <c r="P16" s="4">
        <f>O16/Q16</f>
        <v>0.8043636363636364</v>
      </c>
      <c r="Q16" s="3">
        <f>M16+O16</f>
        <v>1375</v>
      </c>
      <c r="R16" s="4">
        <f>Q16/Q16</f>
        <v>1</v>
      </c>
    </row>
    <row r="17" spans="2:18" ht="12.75">
      <c r="B17" t="s">
        <v>9</v>
      </c>
      <c r="C17">
        <v>316</v>
      </c>
      <c r="D17" s="4">
        <f>C17/Q17</f>
        <v>0.12445844820795589</v>
      </c>
      <c r="E17">
        <v>237</v>
      </c>
      <c r="F17" s="4">
        <f>E17/Q17</f>
        <v>0.09334383615596692</v>
      </c>
      <c r="G17">
        <v>6</v>
      </c>
      <c r="H17" s="4">
        <f>G17/Q17</f>
        <v>0.0023631350925561244</v>
      </c>
      <c r="I17">
        <v>41</v>
      </c>
      <c r="J17" s="4">
        <f>I17/Q17</f>
        <v>0.016148089799133517</v>
      </c>
      <c r="K17">
        <v>11</v>
      </c>
      <c r="L17" s="4">
        <f>K17/Q17</f>
        <v>0.004332414336352895</v>
      </c>
      <c r="M17" s="3">
        <f>C17+E17+G17+I17+K17</f>
        <v>611</v>
      </c>
      <c r="N17" s="4">
        <f>M17/Q17</f>
        <v>0.24064592359196535</v>
      </c>
      <c r="O17">
        <v>1928</v>
      </c>
      <c r="P17" s="4">
        <f>O17/Q17</f>
        <v>0.7593540764080347</v>
      </c>
      <c r="Q17" s="3">
        <f>M17+O17</f>
        <v>2539</v>
      </c>
      <c r="R17" s="4">
        <f>Q17/Q17</f>
        <v>1</v>
      </c>
    </row>
    <row r="18" spans="2:18" ht="12.75">
      <c r="B18" t="s">
        <v>20</v>
      </c>
      <c r="C18">
        <v>165</v>
      </c>
      <c r="D18" s="4">
        <f>C18/Q18</f>
        <v>0.20496894409937888</v>
      </c>
      <c r="E18">
        <v>304</v>
      </c>
      <c r="F18" s="4">
        <f>E18/Q18</f>
        <v>0.37763975155279506</v>
      </c>
      <c r="G18">
        <v>2</v>
      </c>
      <c r="H18" s="4">
        <f>G18/Q18</f>
        <v>0.002484472049689441</v>
      </c>
      <c r="I18">
        <v>3</v>
      </c>
      <c r="J18" s="4">
        <f>I18/Q18</f>
        <v>0.0037267080745341614</v>
      </c>
      <c r="K18">
        <v>0</v>
      </c>
      <c r="L18" s="4">
        <f>K18/Q18</f>
        <v>0</v>
      </c>
      <c r="M18" s="3">
        <f>C18+E18+G18+I18+K18</f>
        <v>474</v>
      </c>
      <c r="N18" s="4">
        <f>M18/Q18</f>
        <v>0.5888198757763975</v>
      </c>
      <c r="O18">
        <v>331</v>
      </c>
      <c r="P18" s="4">
        <f>O18/Q18</f>
        <v>0.4111801242236025</v>
      </c>
      <c r="Q18" s="3">
        <f>M18+O18</f>
        <v>805</v>
      </c>
      <c r="R18" s="4">
        <f>Q18/Q18</f>
        <v>1</v>
      </c>
    </row>
    <row r="19" spans="1:18" ht="12.75">
      <c r="A19" t="s">
        <v>7</v>
      </c>
      <c r="B19" t="s">
        <v>6</v>
      </c>
      <c r="C19">
        <v>8</v>
      </c>
      <c r="D19" s="4">
        <f>C19/Q19</f>
        <v>0.125</v>
      </c>
      <c r="E19">
        <v>15</v>
      </c>
      <c r="F19" s="4">
        <f>E19/Q19</f>
        <v>0.234375</v>
      </c>
      <c r="G19">
        <v>0</v>
      </c>
      <c r="H19" s="4">
        <f>G19/Q19</f>
        <v>0</v>
      </c>
      <c r="I19">
        <v>0</v>
      </c>
      <c r="J19" s="4">
        <f>I19/Q19</f>
        <v>0</v>
      </c>
      <c r="K19">
        <v>0</v>
      </c>
      <c r="L19" s="4">
        <f>K19/Q19</f>
        <v>0</v>
      </c>
      <c r="M19" s="3">
        <f>C19+E19+G19+I19+K19</f>
        <v>23</v>
      </c>
      <c r="N19" s="4">
        <f>M19/Q19</f>
        <v>0.359375</v>
      </c>
      <c r="O19">
        <v>41</v>
      </c>
      <c r="P19" s="4">
        <f>O19/Q19</f>
        <v>0.640625</v>
      </c>
      <c r="Q19" s="3">
        <f>M19+O19</f>
        <v>64</v>
      </c>
      <c r="R19" s="4">
        <f>Q19/Q19</f>
        <v>1</v>
      </c>
    </row>
    <row r="20" spans="2:18" ht="12.75">
      <c r="B20" t="s">
        <v>16</v>
      </c>
      <c r="C20">
        <v>43</v>
      </c>
      <c r="D20" s="4">
        <f>C20/Q20</f>
        <v>0.08582834331337326</v>
      </c>
      <c r="E20">
        <v>48</v>
      </c>
      <c r="F20" s="4">
        <f>E20/Q20</f>
        <v>0.09580838323353294</v>
      </c>
      <c r="G20">
        <v>1</v>
      </c>
      <c r="H20" s="4">
        <f>G20/Q20</f>
        <v>0.001996007984031936</v>
      </c>
      <c r="I20">
        <v>6</v>
      </c>
      <c r="J20" s="4">
        <f>I20/Q20</f>
        <v>0.011976047904191617</v>
      </c>
      <c r="K20">
        <v>0</v>
      </c>
      <c r="L20" s="4">
        <f>K20/Q20</f>
        <v>0</v>
      </c>
      <c r="M20" s="3">
        <f>C20+E20+G20+I20+K20</f>
        <v>98</v>
      </c>
      <c r="N20" s="4">
        <f>M20/Q20</f>
        <v>0.19560878243512975</v>
      </c>
      <c r="O20">
        <v>403</v>
      </c>
      <c r="P20" s="4">
        <f>O20/Q20</f>
        <v>0.8043912175648703</v>
      </c>
      <c r="Q20" s="3">
        <f>M20+O20</f>
        <v>501</v>
      </c>
      <c r="R20" s="4">
        <f>Q20/Q20</f>
        <v>1</v>
      </c>
    </row>
    <row r="21" spans="2:18" ht="12.75">
      <c r="B21" t="s">
        <v>9</v>
      </c>
      <c r="C21">
        <v>236</v>
      </c>
      <c r="D21" s="4">
        <f>C21/Q21</f>
        <v>0.12362493452069147</v>
      </c>
      <c r="E21">
        <v>221</v>
      </c>
      <c r="F21" s="4">
        <f>E21/Q21</f>
        <v>0.11576741749607124</v>
      </c>
      <c r="G21">
        <v>10</v>
      </c>
      <c r="H21" s="4">
        <f>G21/Q21</f>
        <v>0.005238344683080147</v>
      </c>
      <c r="I21">
        <v>34</v>
      </c>
      <c r="J21" s="4">
        <f>I21/Q21</f>
        <v>0.0178103719224725</v>
      </c>
      <c r="K21">
        <v>0</v>
      </c>
      <c r="L21" s="4">
        <f>K21/Q21</f>
        <v>0</v>
      </c>
      <c r="M21" s="3">
        <f>C21+E21+G21+I21+K21</f>
        <v>501</v>
      </c>
      <c r="N21" s="4">
        <f>M21/Q21</f>
        <v>0.26244106862231537</v>
      </c>
      <c r="O21">
        <v>1408</v>
      </c>
      <c r="P21" s="4">
        <f>O21/Q21</f>
        <v>0.7375589313776847</v>
      </c>
      <c r="Q21" s="3">
        <f>M21+O21</f>
        <v>1909</v>
      </c>
      <c r="R21" s="4">
        <f>Q21/Q21</f>
        <v>1</v>
      </c>
    </row>
    <row r="22" spans="2:18" ht="12.75">
      <c r="B22" t="s">
        <v>20</v>
      </c>
      <c r="C22">
        <v>115</v>
      </c>
      <c r="D22" s="4">
        <f>C22/Q22</f>
        <v>0.21904761904761905</v>
      </c>
      <c r="E22">
        <v>217</v>
      </c>
      <c r="F22" s="4">
        <f>E22/Q22</f>
        <v>0.41333333333333333</v>
      </c>
      <c r="G22">
        <v>5</v>
      </c>
      <c r="H22" s="4">
        <f>G22/Q22</f>
        <v>0.009523809523809525</v>
      </c>
      <c r="I22">
        <v>1</v>
      </c>
      <c r="J22" s="4">
        <f>I22/Q22</f>
        <v>0.0019047619047619048</v>
      </c>
      <c r="K22">
        <v>0</v>
      </c>
      <c r="L22" s="4">
        <f>K22/Q22</f>
        <v>0</v>
      </c>
      <c r="M22" s="3">
        <f>C22+E22+G22+I22+K22</f>
        <v>338</v>
      </c>
      <c r="N22" s="4">
        <f>M22/Q22</f>
        <v>0.6438095238095238</v>
      </c>
      <c r="O22">
        <v>187</v>
      </c>
      <c r="P22" s="4">
        <f>O22/Q22</f>
        <v>0.35619047619047617</v>
      </c>
      <c r="Q22" s="3">
        <f>M22+O22</f>
        <v>525</v>
      </c>
      <c r="R22" s="4">
        <f>Q22/Q22</f>
        <v>1</v>
      </c>
    </row>
    <row r="23" spans="1:18" ht="12.75">
      <c r="A23" s="1" t="s">
        <v>27</v>
      </c>
      <c r="B23" s="1"/>
      <c r="C23" s="5">
        <f>SUM(C4:C22)</f>
        <v>1906</v>
      </c>
      <c r="D23" s="6">
        <f>C23/Q23</f>
        <v>0.08755972069092245</v>
      </c>
      <c r="E23" s="5">
        <f>SUM(E4:E22)</f>
        <v>1891</v>
      </c>
      <c r="F23" s="6">
        <f>E23/Q23</f>
        <v>0.08687063579566336</v>
      </c>
      <c r="G23" s="5">
        <f>SUM(G4:G22)</f>
        <v>56</v>
      </c>
      <c r="H23" s="6">
        <f>G23/Q23</f>
        <v>0.0025725836089672913</v>
      </c>
      <c r="I23" s="5">
        <f>SUM(I4:I22)</f>
        <v>548</v>
      </c>
      <c r="J23" s="6">
        <f>I23/Q23</f>
        <v>0.02517456817346564</v>
      </c>
      <c r="K23" s="5">
        <f>SUM(K4:K22)</f>
        <v>28</v>
      </c>
      <c r="L23" s="6">
        <f>K23/Q23</f>
        <v>0.0012862918044836457</v>
      </c>
      <c r="M23" s="5">
        <f>SUM(M4:M22)</f>
        <v>4429</v>
      </c>
      <c r="N23" s="6">
        <f>M23/Q23</f>
        <v>0.2034638000735024</v>
      </c>
      <c r="O23" s="5">
        <f>SUM(O4:O22)</f>
        <v>17339</v>
      </c>
      <c r="P23" s="6">
        <f>O23/Q23</f>
        <v>0.7965361999264976</v>
      </c>
      <c r="Q23" s="5">
        <f>SUM(Q4:Q22)</f>
        <v>21768</v>
      </c>
      <c r="R23" s="6">
        <f>Q23/Q23</f>
        <v>1</v>
      </c>
    </row>
    <row r="24" spans="1:18" ht="12.75">
      <c r="A24" s="1"/>
      <c r="B24" s="1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1"/>
      <c r="P24" s="6"/>
      <c r="Q24" s="5"/>
      <c r="R24" s="6"/>
    </row>
    <row r="25" spans="1:18" ht="12.75">
      <c r="A25" s="1" t="s">
        <v>5</v>
      </c>
      <c r="B25" s="9" t="s">
        <v>24</v>
      </c>
      <c r="C25" s="5">
        <f>D25*Q25</f>
        <v>38244.25</v>
      </c>
      <c r="D25" s="6">
        <v>0.275</v>
      </c>
      <c r="E25" s="5">
        <f>F25*Q25</f>
        <v>8344.199999999999</v>
      </c>
      <c r="F25" s="6">
        <v>0.06</v>
      </c>
      <c r="G25" s="5">
        <f>H25*Q25</f>
        <v>1529.77</v>
      </c>
      <c r="H25" s="6">
        <v>0.011</v>
      </c>
      <c r="I25" s="5">
        <f>J25*Q25</f>
        <v>6397.22</v>
      </c>
      <c r="J25" s="6">
        <v>0.046</v>
      </c>
      <c r="K25" s="5">
        <f>L25*Q25</f>
        <v>7926.990000000001</v>
      </c>
      <c r="L25" s="6">
        <v>0.057</v>
      </c>
      <c r="M25" s="5">
        <f>N25*Q25</f>
        <v>62442.43</v>
      </c>
      <c r="N25" s="6">
        <f>D25+F25+H25+J25+L25</f>
        <v>0.449</v>
      </c>
      <c r="O25" s="5">
        <f>P25*Q25</f>
        <v>76627.57</v>
      </c>
      <c r="P25" s="6">
        <v>0.551</v>
      </c>
      <c r="Q25" s="8">
        <v>139070</v>
      </c>
      <c r="R25" s="6">
        <v>1</v>
      </c>
    </row>
    <row r="26" ht="12.75">
      <c r="B26" t="s">
        <v>1</v>
      </c>
    </row>
    <row r="27" ht="12.75">
      <c r="B27" t="s">
        <v>0</v>
      </c>
    </row>
  </sheetData>
  <sheetProtection/>
  <printOptions gridLines="1" horizontalCentered="1"/>
  <pageMargins left="0.75" right="0.75" top="1" bottom="1" header="0.5" footer="0.5"/>
  <pageSetup orientation="portrait" paperSize="9"/>
  <headerFooter alignWithMargins="0">
    <oddHeader>&amp;L&amp;"Arial,Bold"&amp;20Syracuse 2008: Minority Employment by City Contractors (25+ employees or $10,000+ contracts)</oddHeader>
    <oddFooter>&amp;L&amp;"Arial,Italic"&amp;12Sources: Onondaga/Syracuse Commission on Human Rights, 2008 Annual Report; US Census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